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1.wmf" ContentType="image/x-wmf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Аркуш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<sst xmlns="http://schemas.openxmlformats.org/spreadsheetml/2006/main" count="158" uniqueCount="152">
  <si>
    <t>ДАРНИЦЬКА РАЙОННА В МІСТІ КИЄВІ ДЕРЖАВНА АДМІНІСТРАЦІЯ</t>
  </si>
  <si>
    <t>УПРАВЛІННЯ ОСВІТИ</t>
  </si>
  <si>
    <t>ПОЧАТКОВА ШКОЛА №332</t>
  </si>
  <si>
    <t>02140 м. Київ вул. Бориса Гмирі 2В </t>
  </si>
  <si>
    <t>znz-332@ukr.net</t>
  </si>
  <si>
    <t>Фінансова звітність школи.</t>
  </si>
  <si>
    <t>Інформація про перелік товарів, отриманих за рахунок бюджетних коштів:</t>
  </si>
  <si>
    <t>№ з/п</t>
  </si>
  <si>
    <t>Найменування</t>
  </si>
  <si>
    <t>Кількість  шт</t>
  </si>
  <si>
    <t>Сума/грн</t>
  </si>
  <si>
    <t>Інтерактивна дошка SMART Board M680V з аксесуарами</t>
  </si>
  <si>
    <t>Мультимедійний проектор з короткофокусним об'єктивом InFocus INV30 з кріпленням</t>
  </si>
  <si>
    <t>Комплект 1-місний антисколіозний регульований по висоті (стіл-парта, стілець)</t>
  </si>
  <si>
    <t>Інтерактивна система проекції</t>
  </si>
  <si>
    <t>Портативний комп'ютер вчителя (ноутбук) Dell Inspiron 15 3567 з програмним забезпеченням WinPro10 UKR Upgrd OLP NL Acdmc</t>
  </si>
  <si>
    <t>Ламінатор Lam MARK</t>
  </si>
  <si>
    <t>Плівка для ламінування 100 арк.</t>
  </si>
  <si>
    <t>Індивідуальні набори "6 цеглинок"</t>
  </si>
  <si>
    <t>Набори Lego Play Box</t>
  </si>
  <si>
    <t>Вугілля Активоване.Таблетки по 250мг №10</t>
  </si>
  <si>
    <t>Аміаку розчин 10% по 40мл у флаконах</t>
  </si>
  <si>
    <t>Анальгін табл.по 500мг №10</t>
  </si>
  <si>
    <t>Цитрамон-Дарниця №10</t>
  </si>
  <si>
    <t>Ацетилсаліцилова кислота табл.по 500мг №10</t>
  </si>
  <si>
    <t>Бензилбензоату емульсія нашкурна 20% по 50г у флаконах</t>
  </si>
  <si>
    <t>Борна кислота розчин 3% по 20 мл у флаконах</t>
  </si>
  <si>
    <t>Брильянтовий зелений, 1% по 20 мл у флаконах</t>
  </si>
  <si>
    <t>Валідол табл.по 60 мг №10 у блістерах</t>
  </si>
  <si>
    <t>Валеріани екстракт табл. По 20 мг №50 у блістерах</t>
  </si>
  <si>
    <t>Зубні краплі 10 мл №1</t>
  </si>
  <si>
    <t>Корвалол крап.фл. 25 мл №1</t>
  </si>
  <si>
    <t>Корвалдин крап. Фл. 25 мл №1</t>
  </si>
  <si>
    <t>Йод роз.5% по 10 мл у флаконах </t>
  </si>
  <si>
    <t>Перметрин р-н нашкірний 0,5% фл. 50 мл</t>
  </si>
  <si>
    <t>М'ятні таблетки №10</t>
  </si>
  <si>
    <t>Дротаверин табл. 0,04г №10</t>
  </si>
  <si>
    <t>Троксавазин гель 2% туба 40 г №1</t>
  </si>
  <si>
    <t>Папазол №10</t>
  </si>
  <si>
    <t>Пантенол Аерозоль 116г №1</t>
  </si>
  <si>
    <t>Парацетамол табл. 200мг №10</t>
  </si>
  <si>
    <t>Перекись водню 3% по 40 мл у флаконах</t>
  </si>
  <si>
    <t>Синтоміцин 10% туба 25г №1</t>
  </si>
  <si>
    <t>Сульфацил-натрію крап.очні 30% по 10 мл №1</t>
  </si>
  <si>
    <t>Бинт н/ст5х10</t>
  </si>
  <si>
    <t>Бинт ст 3х10</t>
  </si>
  <si>
    <t>Бинт ст 5х10</t>
  </si>
  <si>
    <t>Бинт н/ст 7х14</t>
  </si>
  <si>
    <t>Вати н/ст 100гр</t>
  </si>
  <si>
    <t>Вати стер. 50 гр.</t>
  </si>
  <si>
    <t>Пластирь 7,2х1,90</t>
  </si>
  <si>
    <t>Пластирь 3х500</t>
  </si>
  <si>
    <t>Серветка стер.</t>
  </si>
  <si>
    <t>Журнал реєстрації наказів з основної діяльності</t>
  </si>
  <si>
    <t>Журнал складу педагогічних працівників</t>
  </si>
  <si>
    <t>Журнал з пожежної безпеки</t>
  </si>
  <si>
    <t>Журнал з охорони праці</t>
  </si>
  <si>
    <t>Книга протоколів педагогічних рад</t>
  </si>
  <si>
    <t>Книга реєстрації кадрової діяльності</t>
  </si>
  <si>
    <t>Журнал інструктажів</t>
  </si>
  <si>
    <t>Конрольна візитаційна книга</t>
  </si>
  <si>
    <t>Журнал реєестрації наказів</t>
  </si>
  <si>
    <t>Журнал вхідної кореспонденції</t>
  </si>
  <si>
    <t>Журнал вихідної кореспонденції</t>
  </si>
  <si>
    <t>Книга обліку вхідних телефонограм</t>
  </si>
  <si>
    <t>Книга відвідування учнів</t>
  </si>
  <si>
    <t>Класні журнали 1-4 клас</t>
  </si>
  <si>
    <t>Журнали ГПД 1-4 клас</t>
  </si>
  <si>
    <t>Особові справи</t>
  </si>
  <si>
    <t>Кружка без ручки</t>
  </si>
  <si>
    <t>Тарілка глибока</t>
  </si>
  <si>
    <t>Тарілка мілка</t>
  </si>
  <si>
    <t>Піднос</t>
  </si>
  <si>
    <t>Набір грошових знаків (роздатковий)</t>
  </si>
  <si>
    <t>Лабораторна модель мех.годинника, настільна</t>
  </si>
  <si>
    <t>Лупа шкільна</t>
  </si>
  <si>
    <t>Настільні розвивальні ігри (комплект)</t>
  </si>
  <si>
    <t>Папір BasicА4 80г/м2 500арк</t>
  </si>
  <si>
    <t>Набір папір кольоровий А4</t>
  </si>
  <si>
    <t>Папка скорошиватель пласт.</t>
  </si>
  <si>
    <t>Файл №100</t>
  </si>
  <si>
    <t>Планшет з притиском</t>
  </si>
  <si>
    <t>Папка справа картона</t>
  </si>
  <si>
    <t>Ватман</t>
  </si>
  <si>
    <t>Журнал А-4 (196 арк)</t>
  </si>
  <si>
    <t>Дирокол</t>
  </si>
  <si>
    <t>Бланк грамоти</t>
  </si>
  <si>
    <t>Бланк подяки</t>
  </si>
  <si>
    <t>Набір "Склад числа" (від 1 до 100)</t>
  </si>
  <si>
    <t>Набір "Частини цілого на крузі. Прості дроби"</t>
  </si>
  <si>
    <t>Набір моделей геометричних тіл та фігур (дерево)</t>
  </si>
  <si>
    <t>Демонстраційна модель механічного годинника </t>
  </si>
  <si>
    <t>терези демонстраційні з важками</t>
  </si>
  <si>
    <t>Мікроскоп шкільний</t>
  </si>
  <si>
    <t>Учнівський табель</t>
  </si>
  <si>
    <t>Мило туалетне дитяче "Аленка"75г</t>
  </si>
  <si>
    <t>Засіб для унітазів "Top Gear"</t>
  </si>
  <si>
    <t>Засіб для скла "Top Gear"</t>
  </si>
  <si>
    <t>Рідке мило "Аленка", л</t>
  </si>
  <si>
    <t>Комутатор D-Link DES-3200-28</t>
  </si>
  <si>
    <t>Засіб для чищення порошк."Тор Gear"</t>
  </si>
  <si>
    <t>Пральний порошок "Аленка" кг</t>
  </si>
  <si>
    <t>Математчний планшет (5х5 дерево)</t>
  </si>
  <si>
    <t>Танграм (дерево)</t>
  </si>
  <si>
    <t>Новорічні подарунки (пільг)</t>
  </si>
  <si>
    <t>Набір для вивчення Лічба</t>
  </si>
  <si>
    <t>Гра "Розумник"</t>
  </si>
  <si>
    <t>"Літаюча кулька" ігр.</t>
  </si>
  <si>
    <t>Набір для мозжечкової стимуляції</t>
  </si>
  <si>
    <t>Кінетичний пісок </t>
  </si>
  <si>
    <t>Пісочниця з підставкою</t>
  </si>
  <si>
    <t>Шафа органайзер (для зберігання речей в висувних лотках)</t>
  </si>
  <si>
    <t>Шафа напівзакрита 4-х дверна</t>
  </si>
  <si>
    <t>Стіл для вчителя</t>
  </si>
  <si>
    <t>Шафа напівзакрита 2-х дверна</t>
  </si>
  <si>
    <t>Стіл дитячий</t>
  </si>
  <si>
    <t>Стіл одномісний</t>
  </si>
  <si>
    <t>Стілець одномісний</t>
  </si>
  <si>
    <t>Багатофункціональний пристрій UTAX P-3521MFP</t>
  </si>
  <si>
    <t>Разом</t>
  </si>
  <si>
    <t>Інформація</t>
  </si>
  <si>
    <t>про перелік матеріальних цінностей, товарів та послуг, отриманих як благодійна допомога</t>
  </si>
  <si>
    <t>Набір наліпок Вибір емоцій</t>
  </si>
  <si>
    <t>М'які пуфи дитячі</t>
  </si>
  <si>
    <t>Ліхтар прожекторний Up</t>
  </si>
  <si>
    <t>Швабра д/прибирання Мака</t>
  </si>
  <si>
    <t>Трос сантех. Д.12</t>
  </si>
  <si>
    <t>Накінечник троса д.12</t>
  </si>
  <si>
    <t>Ручка тросу сантехнічного</t>
  </si>
  <si>
    <t>Механізм циліндричний(замок)</t>
  </si>
  <si>
    <t>Кран 1/2, 3/4</t>
  </si>
  <si>
    <t>Папка-реєстратор двост. Зелена</t>
  </si>
  <si>
    <t>Папка-реєстратор двост. Бірюзова</t>
  </si>
  <si>
    <t>Набір фішок для тренування</t>
  </si>
  <si>
    <t>Диспенсер</t>
  </si>
  <si>
    <t>Кільце для диспенсеру</t>
  </si>
  <si>
    <t>Журнал вступного інструктажу з ОП</t>
  </si>
  <si>
    <t>Журнал реєстрації інстуктажів з ОП</t>
  </si>
  <si>
    <t>Журнал інструктажів з ПБ</t>
  </si>
  <si>
    <t>Журнал реєстрації НВ, що сталися з учнями</t>
  </si>
  <si>
    <t>Заправка картріджа</t>
  </si>
  <si>
    <t>Дублікат ключа</t>
  </si>
  <si>
    <t>Б104 Інвентарна книга для бібліот.(А4, 200 стр)</t>
  </si>
  <si>
    <t>Б201 Книнга сумарного обліку підр.і навч посіб.</t>
  </si>
  <si>
    <t>Б101 Книга сум.обліку бібліот.фондів (А4)</t>
  </si>
  <si>
    <t>Б317 Формуляр читача для дит.бібліотекм 100 шт</t>
  </si>
  <si>
    <t>Б107 зошит заміни книг.</t>
  </si>
  <si>
    <t>Подовжувач касетний</t>
  </si>
  <si>
    <t>Вентилятор 12V</t>
  </si>
  <si>
    <t>Опромінювач бактерецидний</t>
  </si>
  <si>
    <t>Стенд Запобігти, допомогти,врятувати</t>
  </si>
  <si>
    <t>Стенд На хвилях музики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</si>
</sst>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2855520</xdr:colOff>
      <xdr:row>0</xdr:row>
      <xdr:rowOff>32040</xdr:rowOff>
    </xdr:from>
    <xdr:to>
      <xdr:col>1</xdr:col>
      <xdr:colOff>3585960</xdr:colOff>
      <xdr:row>0</xdr:row>
      <xdr:rowOff>867240</xdr:rowOff>
    </xdr:to>
    <xdr:pic>
      <xdr:nvPicPr>
        <xdr:cNvPr id="0" name="Picture 2" descr=""/>
        <xdr:cNvPicPr/>
      </xdr:nvPicPr>
      <xdr:blipFill>
        <a:blip r:embed="rId1"/>
        <a:stretch>
          <a:fillRect/>
        </a:stretch>
      </xdr:blipFill>
      <xdr:spPr>
        <a:xfrm>
          <a:off x="3376080" y="32040"/>
          <a:ext cx="730440" cy="835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4" activeCellId="0" sqref="A164"/>
    </sheetView>
  </sheetViews>
  <sheetFormatPr defaultRowHeight="18.75"/>
  <cols>
    <col collapsed="false" hidden="false" max="1" min="1" style="1" width="5.85425101214575"/>
    <col collapsed="false" hidden="false" max="2" min="2" style="1" width="58.7165991902834"/>
    <col collapsed="false" hidden="false" max="3" min="3" style="1" width="8.2834008097166"/>
    <col collapsed="false" hidden="false" max="4" min="4" style="1" width="15.7125506072875"/>
    <col collapsed="false" hidden="false" max="1025" min="5" style="1" width="9.1417004048583"/>
  </cols>
  <sheetData>
    <row r="1" customFormat="false" ht="69" hidden="false" customHeight="true" outlineLevel="0" collapsed="false">
      <c r="A1" s="2"/>
      <c r="B1" s="2"/>
      <c r="C1" s="2"/>
      <c r="D1" s="2"/>
      <c r="E1" s="0"/>
      <c r="F1" s="0"/>
      <c r="G1" s="0"/>
      <c r="H1" s="0"/>
      <c r="I1" s="0"/>
    </row>
    <row r="2" customFormat="false" ht="18.75" hidden="false" customHeight="false" outlineLevel="0" collapsed="false">
      <c r="A2" s="3" t="s">
        <v>0</v>
      </c>
      <c r="B2" s="3"/>
      <c r="C2" s="3"/>
      <c r="D2" s="3"/>
      <c r="E2" s="0"/>
      <c r="F2" s="0"/>
      <c r="G2" s="0"/>
      <c r="H2" s="0"/>
      <c r="I2" s="0"/>
    </row>
    <row r="3" customFormat="false" ht="18.75" hidden="false" customHeight="false" outlineLevel="0" collapsed="false">
      <c r="A3" s="3" t="s">
        <v>1</v>
      </c>
      <c r="B3" s="3"/>
      <c r="C3" s="3"/>
      <c r="D3" s="3"/>
      <c r="E3" s="0"/>
      <c r="F3" s="0"/>
      <c r="G3" s="0"/>
      <c r="H3" s="0"/>
      <c r="I3" s="0"/>
    </row>
    <row r="4" customFormat="false" ht="18.75" hidden="false" customHeight="false" outlineLevel="0" collapsed="false">
      <c r="A4" s="3" t="s">
        <v>2</v>
      </c>
      <c r="B4" s="3"/>
      <c r="C4" s="3"/>
      <c r="D4" s="3"/>
      <c r="E4" s="0"/>
      <c r="F4" s="0"/>
      <c r="G4" s="0"/>
      <c r="H4" s="0"/>
      <c r="I4" s="0"/>
    </row>
    <row r="5" customFormat="false" ht="18.75" hidden="false" customHeight="false" outlineLevel="0" collapsed="false">
      <c r="A5" s="4" t="s">
        <v>3</v>
      </c>
      <c r="B5" s="4"/>
      <c r="C5" s="4"/>
      <c r="D5" s="4"/>
      <c r="E5" s="0"/>
      <c r="F5" s="0"/>
      <c r="G5" s="0"/>
      <c r="H5" s="0"/>
      <c r="I5" s="0"/>
    </row>
    <row r="6" customFormat="false" ht="18.75" hidden="false" customHeight="false" outlineLevel="0" collapsed="false">
      <c r="A6" s="4" t="s">
        <v>4</v>
      </c>
      <c r="B6" s="4"/>
      <c r="C6" s="4"/>
      <c r="D6" s="4"/>
      <c r="E6" s="0"/>
      <c r="F6" s="0"/>
      <c r="G6" s="0"/>
      <c r="H6" s="0"/>
      <c r="I6" s="0"/>
    </row>
    <row r="7" customFormat="false" ht="15" hidden="false" customHeight="true" outlineLevel="0" collapsed="false">
      <c r="A7" s="5" t="s">
        <v>5</v>
      </c>
      <c r="B7" s="5"/>
      <c r="C7" s="5"/>
      <c r="D7" s="5"/>
      <c r="E7" s="6"/>
      <c r="F7" s="6"/>
      <c r="G7" s="6"/>
      <c r="H7" s="6"/>
      <c r="I7" s="6"/>
    </row>
    <row r="8" customFormat="false" ht="40.5" hidden="false" customHeight="true" outlineLevel="0" collapsed="false">
      <c r="A8" s="7" t="s">
        <v>6</v>
      </c>
      <c r="B8" s="7"/>
      <c r="C8" s="7"/>
      <c r="D8" s="7"/>
      <c r="E8" s="8"/>
      <c r="F8" s="8"/>
      <c r="G8" s="8"/>
      <c r="H8" s="8"/>
      <c r="I8" s="8"/>
    </row>
    <row r="9" customFormat="false" ht="56.25" hidden="false" customHeight="false" outlineLevel="0" collapsed="false">
      <c r="A9" s="9" t="s">
        <v>7</v>
      </c>
      <c r="B9" s="10" t="s">
        <v>8</v>
      </c>
      <c r="C9" s="11" t="s">
        <v>9</v>
      </c>
      <c r="D9" s="10" t="s">
        <v>10</v>
      </c>
    </row>
    <row r="10" customFormat="false" ht="37.5" hidden="false" customHeight="false" outlineLevel="0" collapsed="false">
      <c r="A10" s="12" t="n">
        <v>1</v>
      </c>
      <c r="B10" s="13" t="s">
        <v>11</v>
      </c>
      <c r="C10" s="12" t="n">
        <v>3</v>
      </c>
      <c r="D10" s="14" t="n">
        <v>69825</v>
      </c>
    </row>
    <row r="11" customFormat="false" ht="37.5" hidden="false" customHeight="false" outlineLevel="0" collapsed="false">
      <c r="A11" s="12" t="n">
        <f aca="false">1+A10</f>
        <v>2</v>
      </c>
      <c r="B11" s="15" t="s">
        <v>12</v>
      </c>
      <c r="C11" s="12" t="n">
        <v>3</v>
      </c>
      <c r="D11" s="14" t="n">
        <v>57450</v>
      </c>
    </row>
    <row r="12" customFormat="false" ht="37.5" hidden="false" customHeight="false" outlineLevel="0" collapsed="false">
      <c r="A12" s="12" t="n">
        <f aca="false">1+A11</f>
        <v>3</v>
      </c>
      <c r="B12" s="15" t="s">
        <v>13</v>
      </c>
      <c r="C12" s="12" t="n">
        <v>128</v>
      </c>
      <c r="D12" s="14" t="n">
        <v>192000</v>
      </c>
    </row>
    <row r="13" customFormat="false" ht="18.75" hidden="false" customHeight="false" outlineLevel="0" collapsed="false">
      <c r="A13" s="12" t="n">
        <f aca="false">1+A12</f>
        <v>4</v>
      </c>
      <c r="B13" s="15" t="s">
        <v>14</v>
      </c>
      <c r="C13" s="12" t="n">
        <v>1</v>
      </c>
      <c r="D13" s="14" t="n">
        <v>138570</v>
      </c>
    </row>
    <row r="14" customFormat="false" ht="56.25" hidden="false" customHeight="false" outlineLevel="0" collapsed="false">
      <c r="A14" s="12" t="n">
        <f aca="false">1+A13</f>
        <v>5</v>
      </c>
      <c r="B14" s="15" t="s">
        <v>15</v>
      </c>
      <c r="C14" s="12" t="n">
        <v>3</v>
      </c>
      <c r="D14" s="14" t="n">
        <v>49680</v>
      </c>
    </row>
    <row r="15" customFormat="false" ht="18.75" hidden="false" customHeight="false" outlineLevel="0" collapsed="false">
      <c r="A15" s="12" t="n">
        <f aca="false">1+A14</f>
        <v>6</v>
      </c>
      <c r="B15" s="16" t="s">
        <v>16</v>
      </c>
      <c r="C15" s="12" t="n">
        <v>10</v>
      </c>
      <c r="D15" s="14" t="n">
        <v>1479.6</v>
      </c>
    </row>
    <row r="16" customFormat="false" ht="18.75" hidden="false" customHeight="false" outlineLevel="0" collapsed="false">
      <c r="A16" s="12" t="n">
        <f aca="false">1+A15</f>
        <v>7</v>
      </c>
      <c r="B16" s="16" t="s">
        <v>17</v>
      </c>
      <c r="C16" s="12" t="n">
        <v>10</v>
      </c>
      <c r="D16" s="14" t="n">
        <v>153.6</v>
      </c>
    </row>
    <row r="17" customFormat="false" ht="18.75" hidden="false" customHeight="false" outlineLevel="0" collapsed="false">
      <c r="A17" s="12" t="n">
        <f aca="false">1+A16</f>
        <v>8</v>
      </c>
      <c r="B17" s="16" t="s">
        <v>18</v>
      </c>
      <c r="C17" s="12" t="n">
        <v>270</v>
      </c>
      <c r="D17" s="14" t="n">
        <f aca="false">270*10.36</f>
        <v>2797.2</v>
      </c>
    </row>
    <row r="18" customFormat="false" ht="18.75" hidden="false" customHeight="false" outlineLevel="0" collapsed="false">
      <c r="A18" s="12" t="n">
        <f aca="false">1+A17</f>
        <v>9</v>
      </c>
      <c r="B18" s="16" t="s">
        <v>19</v>
      </c>
      <c r="C18" s="12" t="n">
        <v>20</v>
      </c>
      <c r="D18" s="14" t="n">
        <f aca="false">20*511.98</f>
        <v>10239.6</v>
      </c>
    </row>
    <row r="19" customFormat="false" ht="18.75" hidden="false" customHeight="false" outlineLevel="0" collapsed="false">
      <c r="A19" s="12" t="n">
        <f aca="false">1+A18</f>
        <v>10</v>
      </c>
      <c r="B19" s="16" t="s">
        <v>20</v>
      </c>
      <c r="C19" s="12" t="n">
        <v>50</v>
      </c>
      <c r="D19" s="14" t="n">
        <f aca="false">2.69*C19</f>
        <v>134.5</v>
      </c>
    </row>
    <row r="20" customFormat="false" ht="18.75" hidden="false" customHeight="false" outlineLevel="0" collapsed="false">
      <c r="A20" s="12" t="n">
        <f aca="false">1+A19</f>
        <v>11</v>
      </c>
      <c r="B20" s="16" t="s">
        <v>21</v>
      </c>
      <c r="C20" s="12" t="n">
        <v>1</v>
      </c>
      <c r="D20" s="14" t="n">
        <f aca="false">2.69*C20</f>
        <v>2.69</v>
      </c>
    </row>
    <row r="21" customFormat="false" ht="18.75" hidden="false" customHeight="false" outlineLevel="0" collapsed="false">
      <c r="A21" s="12" t="n">
        <f aca="false">1+A20</f>
        <v>12</v>
      </c>
      <c r="B21" s="16" t="s">
        <v>22</v>
      </c>
      <c r="C21" s="12" t="n">
        <v>1</v>
      </c>
      <c r="D21" s="14" t="n">
        <v>5.99</v>
      </c>
    </row>
    <row r="22" customFormat="false" ht="18.75" hidden="false" customHeight="false" outlineLevel="0" collapsed="false">
      <c r="A22" s="12" t="n">
        <f aca="false">1+A21</f>
        <v>13</v>
      </c>
      <c r="B22" s="16" t="s">
        <v>23</v>
      </c>
      <c r="C22" s="12" t="n">
        <v>20</v>
      </c>
      <c r="D22" s="14" t="n">
        <f aca="false">12.46*20</f>
        <v>249.2</v>
      </c>
    </row>
    <row r="23" customFormat="false" ht="18.75" hidden="false" customHeight="false" outlineLevel="0" collapsed="false">
      <c r="A23" s="12" t="n">
        <f aca="false">1+A22</f>
        <v>14</v>
      </c>
      <c r="B23" s="16" t="s">
        <v>24</v>
      </c>
      <c r="C23" s="12" t="n">
        <v>1</v>
      </c>
      <c r="D23" s="14" t="n">
        <v>2.56</v>
      </c>
    </row>
    <row r="24" customFormat="false" ht="37.5" hidden="false" customHeight="false" outlineLevel="0" collapsed="false">
      <c r="A24" s="12" t="n">
        <f aca="false">1+A23</f>
        <v>15</v>
      </c>
      <c r="B24" s="16" t="s">
        <v>25</v>
      </c>
      <c r="C24" s="12" t="n">
        <v>1</v>
      </c>
      <c r="D24" s="14" t="n">
        <v>8.73</v>
      </c>
    </row>
    <row r="25" customFormat="false" ht="18.75" hidden="false" customHeight="false" outlineLevel="0" collapsed="false">
      <c r="A25" s="12" t="n">
        <f aca="false">1+A24</f>
        <v>16</v>
      </c>
      <c r="B25" s="16" t="s">
        <v>26</v>
      </c>
      <c r="C25" s="12" t="n">
        <v>1</v>
      </c>
      <c r="D25" s="14" t="n">
        <v>2.88</v>
      </c>
    </row>
    <row r="26" customFormat="false" ht="21.75" hidden="false" customHeight="true" outlineLevel="0" collapsed="false">
      <c r="A26" s="12" t="n">
        <f aca="false">1+A25</f>
        <v>17</v>
      </c>
      <c r="B26" s="16" t="s">
        <v>27</v>
      </c>
      <c r="C26" s="12" t="n">
        <v>3</v>
      </c>
      <c r="D26" s="14" t="n">
        <f aca="false">3.6*3</f>
        <v>10.8</v>
      </c>
    </row>
    <row r="27" customFormat="false" ht="18.75" hidden="false" customHeight="false" outlineLevel="0" collapsed="false">
      <c r="A27" s="12" t="n">
        <f aca="false">1+A26</f>
        <v>18</v>
      </c>
      <c r="B27" s="16" t="s">
        <v>28</v>
      </c>
      <c r="C27" s="12" t="n">
        <v>3</v>
      </c>
      <c r="D27" s="14" t="n">
        <f aca="false">2.56*3</f>
        <v>7.68</v>
      </c>
    </row>
    <row r="28" customFormat="false" ht="37.5" hidden="false" customHeight="false" outlineLevel="0" collapsed="false">
      <c r="A28" s="12" t="n">
        <f aca="false">1+A27</f>
        <v>19</v>
      </c>
      <c r="B28" s="16" t="s">
        <v>29</v>
      </c>
      <c r="C28" s="12" t="n">
        <v>1</v>
      </c>
      <c r="D28" s="14" t="n">
        <v>12.32</v>
      </c>
    </row>
    <row r="29" customFormat="false" ht="18.75" hidden="false" customHeight="false" outlineLevel="0" collapsed="false">
      <c r="A29" s="12" t="n">
        <f aca="false">1+A28</f>
        <v>20</v>
      </c>
      <c r="B29" s="16" t="s">
        <v>30</v>
      </c>
      <c r="C29" s="12" t="n">
        <v>1</v>
      </c>
      <c r="D29" s="14" t="n">
        <v>7.95</v>
      </c>
    </row>
    <row r="30" customFormat="false" ht="18.75" hidden="false" customHeight="false" outlineLevel="0" collapsed="false">
      <c r="A30" s="12" t="n">
        <f aca="false">1+A29</f>
        <v>21</v>
      </c>
      <c r="B30" s="16" t="s">
        <v>31</v>
      </c>
      <c r="C30" s="12" t="n">
        <v>1</v>
      </c>
      <c r="D30" s="14" t="n">
        <v>10.4</v>
      </c>
    </row>
    <row r="31" customFormat="false" ht="18.75" hidden="false" customHeight="false" outlineLevel="0" collapsed="false">
      <c r="A31" s="12" t="n">
        <f aca="false">1+A30</f>
        <v>22</v>
      </c>
      <c r="B31" s="16" t="s">
        <v>32</v>
      </c>
      <c r="C31" s="12" t="n">
        <v>1</v>
      </c>
      <c r="D31" s="14" t="n">
        <v>17.97</v>
      </c>
    </row>
    <row r="32" customFormat="false" ht="18.75" hidden="false" customHeight="false" outlineLevel="0" collapsed="false">
      <c r="A32" s="12" t="n">
        <f aca="false">1+A31</f>
        <v>23</v>
      </c>
      <c r="B32" s="16" t="s">
        <v>33</v>
      </c>
      <c r="C32" s="12" t="n">
        <v>7</v>
      </c>
      <c r="D32" s="14" t="n">
        <f aca="false">7.53*7</f>
        <v>52.71</v>
      </c>
    </row>
    <row r="33" customFormat="false" ht="18.75" hidden="false" customHeight="false" outlineLevel="0" collapsed="false">
      <c r="A33" s="12" t="n">
        <f aca="false">1+A32</f>
        <v>24</v>
      </c>
      <c r="B33" s="16" t="s">
        <v>34</v>
      </c>
      <c r="C33" s="12" t="n">
        <v>1</v>
      </c>
      <c r="D33" s="14" t="n">
        <v>32.6</v>
      </c>
    </row>
    <row r="34" customFormat="false" ht="18.75" hidden="false" customHeight="false" outlineLevel="0" collapsed="false">
      <c r="A34" s="12" t="n">
        <f aca="false">1+A33</f>
        <v>25</v>
      </c>
      <c r="B34" s="16" t="s">
        <v>35</v>
      </c>
      <c r="C34" s="12" t="n">
        <v>12</v>
      </c>
      <c r="D34" s="14" t="n">
        <f aca="false">5.7*12</f>
        <v>68.4</v>
      </c>
    </row>
    <row r="35" customFormat="false" ht="18.75" hidden="false" customHeight="false" outlineLevel="0" collapsed="false">
      <c r="A35" s="12" t="n">
        <f aca="false">1+A34</f>
        <v>26</v>
      </c>
      <c r="B35" s="16" t="s">
        <v>36</v>
      </c>
      <c r="C35" s="12" t="n">
        <v>14</v>
      </c>
      <c r="D35" s="14" t="n">
        <f aca="false">6.16*14</f>
        <v>86.24</v>
      </c>
    </row>
    <row r="36" customFormat="false" ht="18.75" hidden="false" customHeight="false" outlineLevel="0" collapsed="false">
      <c r="A36" s="12" t="n">
        <f aca="false">1+A35</f>
        <v>27</v>
      </c>
      <c r="B36" s="16" t="s">
        <v>37</v>
      </c>
      <c r="C36" s="12" t="n">
        <v>1</v>
      </c>
      <c r="D36" s="14" t="n">
        <v>70.13</v>
      </c>
    </row>
    <row r="37" customFormat="false" ht="18.75" hidden="false" customHeight="false" outlineLevel="0" collapsed="false">
      <c r="A37" s="12" t="n">
        <f aca="false">1+A36</f>
        <v>28</v>
      </c>
      <c r="B37" s="16" t="s">
        <v>38</v>
      </c>
      <c r="C37" s="12" t="n">
        <v>2</v>
      </c>
      <c r="D37" s="14" t="n">
        <f aca="false">8.97*2</f>
        <v>17.94</v>
      </c>
    </row>
    <row r="38" customFormat="false" ht="18.75" hidden="false" customHeight="false" outlineLevel="0" collapsed="false">
      <c r="A38" s="12" t="n">
        <f aca="false">1+A37</f>
        <v>29</v>
      </c>
      <c r="B38" s="16" t="s">
        <v>39</v>
      </c>
      <c r="C38" s="12" t="n">
        <v>1</v>
      </c>
      <c r="D38" s="14" t="n">
        <v>48.31</v>
      </c>
    </row>
    <row r="39" customFormat="false" ht="18.75" hidden="false" customHeight="false" outlineLevel="0" collapsed="false">
      <c r="A39" s="12" t="n">
        <f aca="false">1+A38</f>
        <v>30</v>
      </c>
      <c r="B39" s="16" t="s">
        <v>40</v>
      </c>
      <c r="C39" s="12" t="n">
        <v>3</v>
      </c>
      <c r="D39" s="14" t="n">
        <f aca="false">3.94*3</f>
        <v>11.82</v>
      </c>
    </row>
    <row r="40" customFormat="false" ht="18.75" hidden="false" customHeight="false" outlineLevel="0" collapsed="false">
      <c r="A40" s="12" t="n">
        <f aca="false">1+A39</f>
        <v>31</v>
      </c>
      <c r="B40" s="16" t="s">
        <v>41</v>
      </c>
      <c r="C40" s="12" t="n">
        <v>20</v>
      </c>
      <c r="D40" s="14" t="n">
        <f aca="false">2.32*20</f>
        <v>46.4</v>
      </c>
    </row>
    <row r="41" customFormat="false" ht="18.75" hidden="false" customHeight="false" outlineLevel="0" collapsed="false">
      <c r="A41" s="12" t="n">
        <f aca="false">1+A40</f>
        <v>32</v>
      </c>
      <c r="B41" s="16" t="s">
        <v>42</v>
      </c>
      <c r="C41" s="12" t="n">
        <v>1</v>
      </c>
      <c r="D41" s="14" t="n">
        <v>33.69</v>
      </c>
    </row>
    <row r="42" customFormat="false" ht="18.75" hidden="false" customHeight="false" outlineLevel="0" collapsed="false">
      <c r="A42" s="12" t="n">
        <f aca="false">1+A41</f>
        <v>33</v>
      </c>
      <c r="B42" s="16" t="s">
        <v>43</v>
      </c>
      <c r="C42" s="12" t="n">
        <v>1</v>
      </c>
      <c r="D42" s="14" t="n">
        <v>12.63</v>
      </c>
    </row>
    <row r="43" customFormat="false" ht="18.75" hidden="false" customHeight="false" outlineLevel="0" collapsed="false">
      <c r="A43" s="12" t="n">
        <f aca="false">1+A42</f>
        <v>34</v>
      </c>
      <c r="B43" s="16" t="s">
        <v>44</v>
      </c>
      <c r="C43" s="12" t="n">
        <v>6</v>
      </c>
      <c r="D43" s="14" t="n">
        <f aca="false">3.45*6</f>
        <v>20.7</v>
      </c>
    </row>
    <row r="44" customFormat="false" ht="18.75" hidden="false" customHeight="false" outlineLevel="0" collapsed="false">
      <c r="A44" s="12" t="n">
        <f aca="false">1+A43</f>
        <v>35</v>
      </c>
      <c r="B44" s="16" t="s">
        <v>45</v>
      </c>
      <c r="C44" s="12" t="n">
        <v>6</v>
      </c>
      <c r="D44" s="14" t="n">
        <f aca="false">2.91*6</f>
        <v>17.46</v>
      </c>
    </row>
    <row r="45" customFormat="false" ht="18.75" hidden="false" customHeight="false" outlineLevel="0" collapsed="false">
      <c r="A45" s="12" t="n">
        <f aca="false">1+A44</f>
        <v>36</v>
      </c>
      <c r="B45" s="16" t="s">
        <v>46</v>
      </c>
      <c r="C45" s="12" t="n">
        <v>6</v>
      </c>
      <c r="D45" s="14" t="n">
        <f aca="false">3.89*6</f>
        <v>23.34</v>
      </c>
    </row>
    <row r="46" customFormat="false" ht="18.75" hidden="false" customHeight="false" outlineLevel="0" collapsed="false">
      <c r="A46" s="12" t="n">
        <f aca="false">1+A45</f>
        <v>37</v>
      </c>
      <c r="B46" s="16" t="s">
        <v>47</v>
      </c>
      <c r="C46" s="12" t="n">
        <v>6</v>
      </c>
      <c r="D46" s="14" t="n">
        <f aca="false">7.22*6</f>
        <v>43.32</v>
      </c>
    </row>
    <row r="47" customFormat="false" ht="18.75" hidden="false" customHeight="false" outlineLevel="0" collapsed="false">
      <c r="A47" s="12" t="n">
        <f aca="false">1+A46</f>
        <v>38</v>
      </c>
      <c r="B47" s="16" t="s">
        <v>48</v>
      </c>
      <c r="C47" s="12" t="n">
        <v>6</v>
      </c>
      <c r="D47" s="14" t="n">
        <f aca="false">12.39*6</f>
        <v>74.34</v>
      </c>
    </row>
    <row r="48" customFormat="false" ht="18.75" hidden="false" customHeight="false" outlineLevel="0" collapsed="false">
      <c r="A48" s="12" t="n">
        <f aca="false">1+A47</f>
        <v>39</v>
      </c>
      <c r="B48" s="16" t="s">
        <v>49</v>
      </c>
      <c r="C48" s="12" t="n">
        <v>6</v>
      </c>
      <c r="D48" s="14" t="n">
        <f aca="false">8.09*6</f>
        <v>48.54</v>
      </c>
    </row>
    <row r="49" customFormat="false" ht="18.75" hidden="false" customHeight="false" outlineLevel="0" collapsed="false">
      <c r="A49" s="12" t="n">
        <f aca="false">1+A48</f>
        <v>40</v>
      </c>
      <c r="B49" s="16" t="s">
        <v>50</v>
      </c>
      <c r="C49" s="12" t="n">
        <v>6</v>
      </c>
      <c r="D49" s="14" t="n">
        <f aca="false">0.67*6</f>
        <v>4.02</v>
      </c>
    </row>
    <row r="50" customFormat="false" ht="18.75" hidden="false" customHeight="false" outlineLevel="0" collapsed="false">
      <c r="A50" s="12" t="n">
        <f aca="false">1+A49</f>
        <v>41</v>
      </c>
      <c r="B50" s="16" t="s">
        <v>51</v>
      </c>
      <c r="C50" s="12" t="n">
        <v>4</v>
      </c>
      <c r="D50" s="14" t="n">
        <f aca="false">24.78*4</f>
        <v>99.12</v>
      </c>
    </row>
    <row r="51" customFormat="false" ht="18.75" hidden="false" customHeight="false" outlineLevel="0" collapsed="false">
      <c r="A51" s="12" t="n">
        <f aca="false">1+A50</f>
        <v>42</v>
      </c>
      <c r="B51" s="16" t="s">
        <v>52</v>
      </c>
      <c r="C51" s="12" t="n">
        <v>5</v>
      </c>
      <c r="D51" s="14" t="n">
        <f aca="false">1.95*5</f>
        <v>9.75</v>
      </c>
    </row>
    <row r="52" customFormat="false" ht="18.75" hidden="false" customHeight="false" outlineLevel="0" collapsed="false">
      <c r="A52" s="12" t="n">
        <f aca="false">1+A51</f>
        <v>43</v>
      </c>
      <c r="B52" s="16" t="s">
        <v>53</v>
      </c>
      <c r="C52" s="12" t="n">
        <v>1</v>
      </c>
      <c r="D52" s="14" t="n">
        <v>36</v>
      </c>
    </row>
    <row r="53" customFormat="false" ht="18.75" hidden="false" customHeight="false" outlineLevel="0" collapsed="false">
      <c r="A53" s="12" t="n">
        <f aca="false">1+A52</f>
        <v>44</v>
      </c>
      <c r="B53" s="16" t="s">
        <v>54</v>
      </c>
      <c r="C53" s="12" t="n">
        <v>1</v>
      </c>
      <c r="D53" s="14" t="n">
        <v>12</v>
      </c>
    </row>
    <row r="54" customFormat="false" ht="18.75" hidden="false" customHeight="false" outlineLevel="0" collapsed="false">
      <c r="A54" s="12" t="n">
        <f aca="false">1+A53</f>
        <v>45</v>
      </c>
      <c r="B54" s="16" t="s">
        <v>55</v>
      </c>
      <c r="C54" s="12" t="n">
        <v>1</v>
      </c>
      <c r="D54" s="14" t="n">
        <v>15</v>
      </c>
    </row>
    <row r="55" customFormat="false" ht="18.75" hidden="false" customHeight="false" outlineLevel="0" collapsed="false">
      <c r="A55" s="12" t="n">
        <f aca="false">1+A54</f>
        <v>46</v>
      </c>
      <c r="B55" s="16" t="s">
        <v>56</v>
      </c>
      <c r="C55" s="12" t="n">
        <v>1</v>
      </c>
      <c r="D55" s="14" t="n">
        <v>12</v>
      </c>
    </row>
    <row r="56" customFormat="false" ht="18.75" hidden="false" customHeight="false" outlineLevel="0" collapsed="false">
      <c r="A56" s="12" t="n">
        <f aca="false">1+A55</f>
        <v>47</v>
      </c>
      <c r="B56" s="16" t="s">
        <v>57</v>
      </c>
      <c r="C56" s="12" t="n">
        <v>1</v>
      </c>
      <c r="D56" s="14" t="n">
        <v>36</v>
      </c>
    </row>
    <row r="57" customFormat="false" ht="18.75" hidden="false" customHeight="false" outlineLevel="0" collapsed="false">
      <c r="A57" s="12" t="n">
        <f aca="false">1+A56</f>
        <v>48</v>
      </c>
      <c r="B57" s="16" t="s">
        <v>58</v>
      </c>
      <c r="C57" s="12" t="n">
        <v>1</v>
      </c>
      <c r="D57" s="14" t="n">
        <v>36</v>
      </c>
    </row>
    <row r="58" customFormat="false" ht="18.75" hidden="false" customHeight="false" outlineLevel="0" collapsed="false">
      <c r="A58" s="12" t="n">
        <f aca="false">1+A57</f>
        <v>49</v>
      </c>
      <c r="B58" s="16" t="s">
        <v>59</v>
      </c>
      <c r="C58" s="12" t="n">
        <v>1</v>
      </c>
      <c r="D58" s="14" t="n">
        <v>15</v>
      </c>
    </row>
    <row r="59" customFormat="false" ht="18.75" hidden="false" customHeight="false" outlineLevel="0" collapsed="false">
      <c r="A59" s="12" t="n">
        <f aca="false">1+A58</f>
        <v>50</v>
      </c>
      <c r="B59" s="16" t="s">
        <v>60</v>
      </c>
      <c r="C59" s="12" t="n">
        <v>1</v>
      </c>
      <c r="D59" s="14" t="n">
        <v>15</v>
      </c>
    </row>
    <row r="60" customFormat="false" ht="18.75" hidden="false" customHeight="false" outlineLevel="0" collapsed="false">
      <c r="A60" s="12" t="n">
        <f aca="false">1+A59</f>
        <v>51</v>
      </c>
      <c r="B60" s="16" t="s">
        <v>61</v>
      </c>
      <c r="C60" s="12" t="n">
        <v>1</v>
      </c>
      <c r="D60" s="14" t="n">
        <v>12</v>
      </c>
    </row>
    <row r="61" customFormat="false" ht="18.75" hidden="false" customHeight="false" outlineLevel="0" collapsed="false">
      <c r="A61" s="12" t="n">
        <f aca="false">1+A60</f>
        <v>52</v>
      </c>
      <c r="B61" s="16" t="s">
        <v>62</v>
      </c>
      <c r="C61" s="12" t="n">
        <v>1</v>
      </c>
      <c r="D61" s="14" t="n">
        <v>36</v>
      </c>
    </row>
    <row r="62" customFormat="false" ht="18.75" hidden="false" customHeight="false" outlineLevel="0" collapsed="false">
      <c r="A62" s="12" t="n">
        <f aca="false">1+A61</f>
        <v>53</v>
      </c>
      <c r="B62" s="16" t="s">
        <v>63</v>
      </c>
      <c r="C62" s="12" t="n">
        <v>1</v>
      </c>
      <c r="D62" s="14" t="n">
        <v>36</v>
      </c>
    </row>
    <row r="63" customFormat="false" ht="18.75" hidden="false" customHeight="false" outlineLevel="0" collapsed="false">
      <c r="A63" s="12" t="n">
        <f aca="false">1+A62</f>
        <v>54</v>
      </c>
      <c r="B63" s="16" t="s">
        <v>64</v>
      </c>
      <c r="C63" s="12" t="n">
        <v>1</v>
      </c>
      <c r="D63" s="14" t="n">
        <v>9</v>
      </c>
    </row>
    <row r="64" customFormat="false" ht="18.75" hidden="false" customHeight="false" outlineLevel="0" collapsed="false">
      <c r="A64" s="12" t="n">
        <f aca="false">1+A63</f>
        <v>55</v>
      </c>
      <c r="B64" s="16" t="s">
        <v>65</v>
      </c>
      <c r="C64" s="12" t="n">
        <v>1</v>
      </c>
      <c r="D64" s="14" t="n">
        <v>15</v>
      </c>
    </row>
    <row r="65" customFormat="false" ht="18.75" hidden="false" customHeight="false" outlineLevel="0" collapsed="false">
      <c r="A65" s="12" t="n">
        <f aca="false">1+A64</f>
        <v>56</v>
      </c>
      <c r="B65" s="16" t="s">
        <v>66</v>
      </c>
      <c r="C65" s="12" t="n">
        <v>27</v>
      </c>
      <c r="D65" s="14" t="n">
        <f aca="false">27*63</f>
        <v>1701</v>
      </c>
    </row>
    <row r="66" customFormat="false" ht="18.75" hidden="false" customHeight="false" outlineLevel="0" collapsed="false">
      <c r="A66" s="12" t="n">
        <f aca="false">1+A65</f>
        <v>57</v>
      </c>
      <c r="B66" s="16" t="s">
        <v>67</v>
      </c>
      <c r="C66" s="12" t="n">
        <v>20</v>
      </c>
      <c r="D66" s="14" t="n">
        <f aca="false">20*36</f>
        <v>720</v>
      </c>
    </row>
    <row r="67" customFormat="false" ht="18.75" hidden="false" customHeight="false" outlineLevel="0" collapsed="false">
      <c r="A67" s="12" t="n">
        <f aca="false">1+A66</f>
        <v>58</v>
      </c>
      <c r="B67" s="16" t="s">
        <v>68</v>
      </c>
      <c r="C67" s="12" t="n">
        <v>350</v>
      </c>
      <c r="D67" s="14" t="n">
        <f aca="false">350*2.7</f>
        <v>945</v>
      </c>
    </row>
    <row r="68" customFormat="false" ht="18.75" hidden="false" customHeight="false" outlineLevel="0" collapsed="false">
      <c r="A68" s="12" t="n">
        <f aca="false">1+A67</f>
        <v>59</v>
      </c>
      <c r="B68" s="1" t="s">
        <v>69</v>
      </c>
      <c r="C68" s="12" t="n">
        <v>360</v>
      </c>
      <c r="D68" s="14" t="n">
        <f aca="false">360*13.2</f>
        <v>4752</v>
      </c>
    </row>
    <row r="69" customFormat="false" ht="18.75" hidden="false" customHeight="false" outlineLevel="0" collapsed="false">
      <c r="A69" s="12" t="n">
        <f aca="false">1+A68</f>
        <v>60</v>
      </c>
      <c r="B69" s="16" t="s">
        <v>70</v>
      </c>
      <c r="C69" s="12" t="n">
        <v>300</v>
      </c>
      <c r="D69" s="14" t="n">
        <f aca="false">300*21.54</f>
        <v>6462</v>
      </c>
    </row>
    <row r="70" customFormat="false" ht="18.75" hidden="false" customHeight="false" outlineLevel="0" collapsed="false">
      <c r="A70" s="12" t="n">
        <f aca="false">1+A69</f>
        <v>61</v>
      </c>
      <c r="B70" s="16" t="s">
        <v>71</v>
      </c>
      <c r="C70" s="12" t="n">
        <v>300</v>
      </c>
      <c r="D70" s="14" t="n">
        <f aca="false">300*21.6</f>
        <v>6480</v>
      </c>
    </row>
    <row r="71" customFormat="false" ht="18.75" hidden="false" customHeight="false" outlineLevel="0" collapsed="false">
      <c r="A71" s="12" t="n">
        <f aca="false">1+A70</f>
        <v>62</v>
      </c>
      <c r="B71" s="16" t="s">
        <v>72</v>
      </c>
      <c r="C71" s="12" t="n">
        <v>10</v>
      </c>
      <c r="D71" s="14" t="n">
        <f aca="false">10*70.2</f>
        <v>702</v>
      </c>
    </row>
    <row r="72" customFormat="false" ht="18.75" hidden="false" customHeight="false" outlineLevel="0" collapsed="false">
      <c r="A72" s="12" t="n">
        <f aca="false">1+A71</f>
        <v>63</v>
      </c>
      <c r="B72" s="16" t="s">
        <v>73</v>
      </c>
      <c r="C72" s="12" t="n">
        <v>40</v>
      </c>
      <c r="D72" s="14" t="n">
        <f aca="false">392.5*40</f>
        <v>15700</v>
      </c>
    </row>
    <row r="73" customFormat="false" ht="18.75" hidden="false" customHeight="false" outlineLevel="0" collapsed="false">
      <c r="A73" s="12" t="n">
        <f aca="false">1+A72</f>
        <v>64</v>
      </c>
      <c r="B73" s="16" t="s">
        <v>74</v>
      </c>
      <c r="C73" s="12" t="n">
        <v>70</v>
      </c>
      <c r="D73" s="14" t="n">
        <f aca="false">165*70</f>
        <v>11550</v>
      </c>
    </row>
    <row r="74" customFormat="false" ht="18.75" hidden="false" customHeight="false" outlineLevel="0" collapsed="false">
      <c r="A74" s="12" t="n">
        <f aca="false">1+A73</f>
        <v>65</v>
      </c>
      <c r="B74" s="16" t="s">
        <v>75</v>
      </c>
      <c r="C74" s="12" t="n">
        <v>70</v>
      </c>
      <c r="D74" s="14" t="n">
        <f aca="false">47.5*70</f>
        <v>3325</v>
      </c>
    </row>
    <row r="75" customFormat="false" ht="18.75" hidden="false" customHeight="false" outlineLevel="0" collapsed="false">
      <c r="A75" s="12" t="n">
        <f aca="false">1+A74</f>
        <v>66</v>
      </c>
      <c r="B75" s="16" t="s">
        <v>76</v>
      </c>
      <c r="C75" s="12" t="n">
        <v>11</v>
      </c>
      <c r="D75" s="14" t="n">
        <f aca="false">712.5*11</f>
        <v>7837.5</v>
      </c>
    </row>
    <row r="76" customFormat="false" ht="18.75" hidden="false" customHeight="false" outlineLevel="0" collapsed="false">
      <c r="A76" s="12" t="n">
        <f aca="false">1+A75</f>
        <v>67</v>
      </c>
      <c r="B76" s="16" t="s">
        <v>77</v>
      </c>
      <c r="C76" s="12" t="n">
        <v>55</v>
      </c>
      <c r="D76" s="14" t="n">
        <f aca="false">71.7*55</f>
        <v>3943.5</v>
      </c>
    </row>
    <row r="77" customFormat="false" ht="18.75" hidden="false" customHeight="false" outlineLevel="0" collapsed="false">
      <c r="A77" s="12" t="n">
        <f aca="false">1+A76</f>
        <v>68</v>
      </c>
      <c r="B77" s="16" t="s">
        <v>78</v>
      </c>
      <c r="C77" s="12" t="n">
        <v>1</v>
      </c>
      <c r="D77" s="14" t="n">
        <v>74.25</v>
      </c>
    </row>
    <row r="78" customFormat="false" ht="18.75" hidden="false" customHeight="false" outlineLevel="0" collapsed="false">
      <c r="A78" s="12" t="n">
        <f aca="false">1+A77</f>
        <v>69</v>
      </c>
      <c r="B78" s="16" t="s">
        <v>79</v>
      </c>
      <c r="C78" s="12" t="n">
        <v>20</v>
      </c>
      <c r="D78" s="14" t="n">
        <f aca="false">2.22*20</f>
        <v>44.4</v>
      </c>
    </row>
    <row r="79" customFormat="false" ht="18.75" hidden="false" customHeight="false" outlineLevel="0" collapsed="false">
      <c r="A79" s="12" t="n">
        <f aca="false">1+A78</f>
        <v>70</v>
      </c>
      <c r="B79" s="16" t="s">
        <v>80</v>
      </c>
      <c r="C79" s="12" t="n">
        <v>6</v>
      </c>
      <c r="D79" s="14" t="n">
        <f aca="false">43.5*6</f>
        <v>261</v>
      </c>
    </row>
    <row r="80" customFormat="false" ht="18.75" hidden="false" customHeight="false" outlineLevel="0" collapsed="false">
      <c r="A80" s="12" t="n">
        <f aca="false">1+A79</f>
        <v>71</v>
      </c>
      <c r="B80" s="16" t="s">
        <v>81</v>
      </c>
      <c r="C80" s="12" t="n">
        <v>1</v>
      </c>
      <c r="D80" s="14" t="n">
        <v>22.62</v>
      </c>
    </row>
    <row r="81" customFormat="false" ht="18.75" hidden="false" customHeight="false" outlineLevel="0" collapsed="false">
      <c r="A81" s="12" t="n">
        <f aca="false">1+A80</f>
        <v>72</v>
      </c>
      <c r="B81" s="16" t="s">
        <v>82</v>
      </c>
      <c r="C81" s="12" t="n">
        <v>20</v>
      </c>
      <c r="D81" s="14" t="n">
        <f aca="false">1.32*20</f>
        <v>26.4</v>
      </c>
    </row>
    <row r="82" customFormat="false" ht="18.75" hidden="false" customHeight="false" outlineLevel="0" collapsed="false">
      <c r="A82" s="12" t="n">
        <f aca="false">1+A81</f>
        <v>73</v>
      </c>
      <c r="B82" s="16" t="s">
        <v>83</v>
      </c>
      <c r="C82" s="12" t="n">
        <v>2</v>
      </c>
      <c r="D82" s="14" t="n">
        <f aca="false">4.26*2</f>
        <v>8.52</v>
      </c>
    </row>
    <row r="83" customFormat="false" ht="18.75" hidden="false" customHeight="false" outlineLevel="0" collapsed="false">
      <c r="A83" s="12" t="n">
        <f aca="false">1+A82</f>
        <v>74</v>
      </c>
      <c r="B83" s="16" t="s">
        <v>84</v>
      </c>
      <c r="C83" s="12" t="n">
        <v>2</v>
      </c>
      <c r="D83" s="14" t="n">
        <f aca="false">70.8*2</f>
        <v>141.6</v>
      </c>
    </row>
    <row r="84" customFormat="false" ht="18.75" hidden="false" customHeight="false" outlineLevel="0" collapsed="false">
      <c r="A84" s="12" t="n">
        <f aca="false">1+A83</f>
        <v>75</v>
      </c>
      <c r="B84" s="16" t="s">
        <v>85</v>
      </c>
      <c r="C84" s="12" t="n">
        <v>1</v>
      </c>
      <c r="D84" s="14" t="n">
        <v>66.54</v>
      </c>
    </row>
    <row r="85" customFormat="false" ht="18.75" hidden="false" customHeight="false" outlineLevel="0" collapsed="false">
      <c r="A85" s="12" t="n">
        <f aca="false">1+A84</f>
        <v>76</v>
      </c>
      <c r="B85" s="16" t="s">
        <v>86</v>
      </c>
      <c r="C85" s="12" t="n">
        <v>50</v>
      </c>
      <c r="D85" s="14" t="n">
        <f aca="false">0.98*50</f>
        <v>49</v>
      </c>
    </row>
    <row r="86" customFormat="false" ht="18.75" hidden="false" customHeight="false" outlineLevel="0" collapsed="false">
      <c r="A86" s="12" t="n">
        <f aca="false">1+A85</f>
        <v>77</v>
      </c>
      <c r="B86" s="16" t="s">
        <v>87</v>
      </c>
      <c r="C86" s="12" t="n">
        <v>50</v>
      </c>
      <c r="D86" s="14" t="n">
        <f aca="false">0.98*50</f>
        <v>49</v>
      </c>
    </row>
    <row r="87" customFormat="false" ht="18.75" hidden="false" customHeight="false" outlineLevel="0" collapsed="false">
      <c r="A87" s="12" t="n">
        <f aca="false">1+A86</f>
        <v>78</v>
      </c>
      <c r="B87" s="16" t="s">
        <v>88</v>
      </c>
      <c r="C87" s="12" t="n">
        <v>40</v>
      </c>
      <c r="D87" s="14" t="n">
        <f aca="false">180*40</f>
        <v>7200</v>
      </c>
    </row>
    <row r="88" customFormat="false" ht="18.75" hidden="false" customHeight="false" outlineLevel="0" collapsed="false">
      <c r="A88" s="12" t="n">
        <f aca="false">1+A87</f>
        <v>79</v>
      </c>
      <c r="B88" s="16" t="s">
        <v>89</v>
      </c>
      <c r="C88" s="12" t="n">
        <v>10</v>
      </c>
      <c r="D88" s="14" t="n">
        <f aca="false">800*10</f>
        <v>8000</v>
      </c>
    </row>
    <row r="89" customFormat="false" ht="20.25" hidden="false" customHeight="true" outlineLevel="0" collapsed="false">
      <c r="A89" s="12" t="n">
        <f aca="false">1+A88</f>
        <v>80</v>
      </c>
      <c r="B89" s="16" t="s">
        <v>90</v>
      </c>
      <c r="C89" s="12" t="n">
        <v>20</v>
      </c>
      <c r="D89" s="14" t="n">
        <f aca="false">310*20</f>
        <v>6200</v>
      </c>
    </row>
    <row r="90" customFormat="false" ht="20.25" hidden="false" customHeight="true" outlineLevel="0" collapsed="false">
      <c r="A90" s="12" t="n">
        <f aca="false">1+A89</f>
        <v>81</v>
      </c>
      <c r="B90" s="16" t="s">
        <v>91</v>
      </c>
      <c r="C90" s="12" t="n">
        <v>10</v>
      </c>
      <c r="D90" s="14" t="n">
        <f aca="false">547.5*10</f>
        <v>5475</v>
      </c>
    </row>
    <row r="91" customFormat="false" ht="18.75" hidden="false" customHeight="false" outlineLevel="0" collapsed="false">
      <c r="A91" s="12" t="n">
        <f aca="false">1+A90</f>
        <v>82</v>
      </c>
      <c r="B91" s="16" t="s">
        <v>92</v>
      </c>
      <c r="C91" s="12" t="n">
        <v>20</v>
      </c>
      <c r="D91" s="14" t="n">
        <f aca="false">582.5*20</f>
        <v>11650</v>
      </c>
    </row>
    <row r="92" customFormat="false" ht="18.75" hidden="false" customHeight="false" outlineLevel="0" collapsed="false">
      <c r="A92" s="12" t="n">
        <f aca="false">1+A91</f>
        <v>83</v>
      </c>
      <c r="B92" s="16" t="s">
        <v>93</v>
      </c>
      <c r="C92" s="12" t="n">
        <v>20</v>
      </c>
      <c r="D92" s="14" t="n">
        <f aca="false">2250*20</f>
        <v>45000</v>
      </c>
    </row>
    <row r="93" customFormat="false" ht="18.75" hidden="false" customHeight="false" outlineLevel="0" collapsed="false">
      <c r="A93" s="12" t="n">
        <f aca="false">1+A92</f>
        <v>84</v>
      </c>
      <c r="B93" s="16" t="s">
        <v>94</v>
      </c>
      <c r="C93" s="12" t="n">
        <v>555</v>
      </c>
      <c r="D93" s="14" t="n">
        <f aca="false">0.84*555</f>
        <v>466.2</v>
      </c>
    </row>
    <row r="94" customFormat="false" ht="18.75" hidden="false" customHeight="false" outlineLevel="0" collapsed="false">
      <c r="A94" s="12" t="n">
        <f aca="false">1+A93</f>
        <v>85</v>
      </c>
      <c r="B94" s="16" t="s">
        <v>95</v>
      </c>
      <c r="C94" s="12" t="n">
        <v>480</v>
      </c>
      <c r="D94" s="14" t="n">
        <f aca="false">5.7*480</f>
        <v>2736</v>
      </c>
    </row>
    <row r="95" customFormat="false" ht="18.75" hidden="false" customHeight="false" outlineLevel="0" collapsed="false">
      <c r="A95" s="12" t="n">
        <f aca="false">1+A94</f>
        <v>86</v>
      </c>
      <c r="B95" s="16" t="s">
        <v>96</v>
      </c>
      <c r="C95" s="12" t="n">
        <v>135</v>
      </c>
      <c r="D95" s="14" t="n">
        <f aca="false">19.2*135</f>
        <v>2592</v>
      </c>
    </row>
    <row r="96" customFormat="false" ht="18.75" hidden="false" customHeight="false" outlineLevel="0" collapsed="false">
      <c r="A96" s="12" t="n">
        <f aca="false">1+A95</f>
        <v>87</v>
      </c>
      <c r="B96" s="16" t="s">
        <v>97</v>
      </c>
      <c r="C96" s="12" t="n">
        <v>24</v>
      </c>
      <c r="D96" s="14" t="n">
        <f aca="false">18*24</f>
        <v>432</v>
      </c>
    </row>
    <row r="97" customFormat="false" ht="18.75" hidden="false" customHeight="false" outlineLevel="0" collapsed="false">
      <c r="A97" s="12" t="n">
        <f aca="false">1+A96</f>
        <v>88</v>
      </c>
      <c r="B97" s="16" t="s">
        <v>98</v>
      </c>
      <c r="C97" s="12" t="n">
        <v>300</v>
      </c>
      <c r="D97" s="14" t="n">
        <f aca="false">16.38*300</f>
        <v>4914</v>
      </c>
    </row>
    <row r="98" customFormat="false" ht="18.75" hidden="false" customHeight="false" outlineLevel="0" collapsed="false">
      <c r="A98" s="12" t="n">
        <f aca="false">1+A97</f>
        <v>89</v>
      </c>
      <c r="B98" s="16" t="s">
        <v>99</v>
      </c>
      <c r="C98" s="12" t="n">
        <v>3</v>
      </c>
      <c r="D98" s="14" t="n">
        <f aca="false">5700*3</f>
        <v>17100</v>
      </c>
    </row>
    <row r="99" customFormat="false" ht="18.75" hidden="false" customHeight="false" outlineLevel="0" collapsed="false">
      <c r="A99" s="12" t="n">
        <f aca="false">1+A98</f>
        <v>90</v>
      </c>
      <c r="B99" s="16" t="s">
        <v>100</v>
      </c>
      <c r="C99" s="12" t="n">
        <f aca="false">348+396</f>
        <v>744</v>
      </c>
      <c r="D99" s="14" t="n">
        <f aca="false">744*15</f>
        <v>11160</v>
      </c>
    </row>
    <row r="100" customFormat="false" ht="18.75" hidden="false" customHeight="false" outlineLevel="0" collapsed="false">
      <c r="A100" s="12" t="n">
        <f aca="false">1+A99</f>
        <v>91</v>
      </c>
      <c r="B100" s="16" t="s">
        <v>101</v>
      </c>
      <c r="C100" s="12" t="n">
        <f aca="false">105+115</f>
        <v>220</v>
      </c>
      <c r="D100" s="14" t="n">
        <f aca="false">220*17.7</f>
        <v>3894</v>
      </c>
    </row>
    <row r="101" customFormat="false" ht="18.75" hidden="false" customHeight="false" outlineLevel="0" collapsed="false">
      <c r="A101" s="12" t="n">
        <f aca="false">1+A100</f>
        <v>92</v>
      </c>
      <c r="B101" s="16" t="s">
        <v>102</v>
      </c>
      <c r="C101" s="12" t="n">
        <v>50</v>
      </c>
      <c r="D101" s="14" t="n">
        <f aca="false">165*50</f>
        <v>8250</v>
      </c>
    </row>
    <row r="102" customFormat="false" ht="18.75" hidden="false" customHeight="false" outlineLevel="0" collapsed="false">
      <c r="A102" s="12" t="n">
        <f aca="false">1+A101</f>
        <v>93</v>
      </c>
      <c r="B102" s="16" t="s">
        <v>103</v>
      </c>
      <c r="C102" s="12" t="n">
        <v>40</v>
      </c>
      <c r="D102" s="14" t="n">
        <f aca="false">300*40</f>
        <v>12000</v>
      </c>
    </row>
    <row r="103" customFormat="false" ht="18.75" hidden="false" customHeight="false" outlineLevel="0" collapsed="false">
      <c r="A103" s="12" t="n">
        <f aca="false">1+A102</f>
        <v>94</v>
      </c>
      <c r="B103" s="16" t="s">
        <v>104</v>
      </c>
      <c r="C103" s="12" t="n">
        <v>33</v>
      </c>
      <c r="D103" s="14" t="n">
        <f aca="false">33*71.94</f>
        <v>2374.02</v>
      </c>
    </row>
    <row r="104" customFormat="false" ht="18.75" hidden="false" customHeight="false" outlineLevel="0" collapsed="false">
      <c r="A104" s="12" t="n">
        <f aca="false">1+A103</f>
        <v>95</v>
      </c>
      <c r="B104" s="16" t="s">
        <v>105</v>
      </c>
      <c r="C104" s="12" t="n">
        <v>1</v>
      </c>
      <c r="D104" s="14" t="n">
        <v>2241</v>
      </c>
    </row>
    <row r="105" customFormat="false" ht="18.75" hidden="false" customHeight="false" outlineLevel="0" collapsed="false">
      <c r="A105" s="12" t="n">
        <f aca="false">1+A104</f>
        <v>96</v>
      </c>
      <c r="B105" s="16" t="s">
        <v>106</v>
      </c>
      <c r="C105" s="12" t="n">
        <v>2</v>
      </c>
      <c r="D105" s="14" t="n">
        <f aca="false">544*2</f>
        <v>1088</v>
      </c>
    </row>
    <row r="106" customFormat="false" ht="18.75" hidden="false" customHeight="false" outlineLevel="0" collapsed="false">
      <c r="A106" s="12" t="n">
        <f aca="false">1+A105</f>
        <v>97</v>
      </c>
      <c r="B106" s="16" t="s">
        <v>107</v>
      </c>
      <c r="C106" s="12" t="n">
        <v>12</v>
      </c>
      <c r="D106" s="14" t="n">
        <f aca="false">183*12</f>
        <v>2196</v>
      </c>
    </row>
    <row r="107" customFormat="false" ht="18.75" hidden="false" customHeight="false" outlineLevel="0" collapsed="false">
      <c r="A107" s="12" t="n">
        <f aca="false">1+A106</f>
        <v>98</v>
      </c>
      <c r="B107" s="16" t="s">
        <v>108</v>
      </c>
      <c r="C107" s="12" t="n">
        <v>2</v>
      </c>
      <c r="D107" s="14" t="n">
        <f aca="false">5313*2</f>
        <v>10626</v>
      </c>
    </row>
    <row r="108" customFormat="false" ht="18.75" hidden="false" customHeight="false" outlineLevel="0" collapsed="false">
      <c r="A108" s="12" t="n">
        <f aca="false">1+A107</f>
        <v>99</v>
      </c>
      <c r="B108" s="16" t="s">
        <v>109</v>
      </c>
      <c r="C108" s="12" t="n">
        <v>5</v>
      </c>
      <c r="D108" s="14" t="n">
        <f aca="false">402*5</f>
        <v>2010</v>
      </c>
    </row>
    <row r="109" customFormat="false" ht="18.75" hidden="false" customHeight="false" outlineLevel="0" collapsed="false">
      <c r="A109" s="12" t="n">
        <f aca="false">1+A108</f>
        <v>100</v>
      </c>
      <c r="B109" s="16" t="s">
        <v>110</v>
      </c>
      <c r="C109" s="12" t="n">
        <v>2</v>
      </c>
      <c r="D109" s="14" t="n">
        <f aca="false">3355*2</f>
        <v>6710</v>
      </c>
    </row>
    <row r="110" customFormat="false" ht="37.5" hidden="false" customHeight="false" outlineLevel="0" collapsed="false">
      <c r="A110" s="12" t="n">
        <f aca="false">1+A109</f>
        <v>101</v>
      </c>
      <c r="B110" s="16" t="s">
        <v>111</v>
      </c>
      <c r="C110" s="12" t="n">
        <v>30</v>
      </c>
      <c r="D110" s="14" t="n">
        <f aca="false">3228*30</f>
        <v>96840</v>
      </c>
    </row>
    <row r="111" customFormat="false" ht="18.75" hidden="false" customHeight="false" outlineLevel="0" collapsed="false">
      <c r="A111" s="12" t="n">
        <f aca="false">1+A110</f>
        <v>102</v>
      </c>
      <c r="B111" s="16" t="s">
        <v>112</v>
      </c>
      <c r="C111" s="12" t="n">
        <v>20</v>
      </c>
      <c r="D111" s="14" t="n">
        <f aca="false">2844*20</f>
        <v>56880</v>
      </c>
    </row>
    <row r="112" customFormat="false" ht="18.75" hidden="false" customHeight="false" outlineLevel="0" collapsed="false">
      <c r="A112" s="12" t="n">
        <f aca="false">1+A111</f>
        <v>103</v>
      </c>
      <c r="B112" s="16" t="s">
        <v>113</v>
      </c>
      <c r="C112" s="12" t="n">
        <v>10</v>
      </c>
      <c r="D112" s="14" t="n">
        <f aca="false">3756*10</f>
        <v>37560</v>
      </c>
    </row>
    <row r="113" customFormat="false" ht="18.75" hidden="false" customHeight="false" outlineLevel="0" collapsed="false">
      <c r="A113" s="12" t="n">
        <f aca="false">1+A112</f>
        <v>104</v>
      </c>
      <c r="B113" s="16" t="s">
        <v>114</v>
      </c>
      <c r="C113" s="12" t="n">
        <v>10</v>
      </c>
      <c r="D113" s="14" t="n">
        <f aca="false">2106*10</f>
        <v>21060</v>
      </c>
    </row>
    <row r="114" customFormat="false" ht="18.75" hidden="false" customHeight="false" outlineLevel="0" collapsed="false">
      <c r="A114" s="12" t="n">
        <f aca="false">1+A113</f>
        <v>105</v>
      </c>
      <c r="B114" s="16" t="s">
        <v>115</v>
      </c>
      <c r="C114" s="12" t="n">
        <v>10</v>
      </c>
      <c r="D114" s="14" t="n">
        <f aca="false">3120*10</f>
        <v>31200</v>
      </c>
    </row>
    <row r="115" customFormat="false" ht="18.75" hidden="false" customHeight="false" outlineLevel="0" collapsed="false">
      <c r="A115" s="12" t="n">
        <f aca="false">1+A114</f>
        <v>106</v>
      </c>
      <c r="B115" s="16" t="s">
        <v>116</v>
      </c>
      <c r="C115" s="12" t="n">
        <v>312</v>
      </c>
      <c r="D115" s="14" t="n">
        <f aca="false">882*312</f>
        <v>275184</v>
      </c>
    </row>
    <row r="116" customFormat="false" ht="18.75" hidden="false" customHeight="false" outlineLevel="0" collapsed="false">
      <c r="A116" s="12" t="n">
        <f aca="false">1+A115</f>
        <v>107</v>
      </c>
      <c r="B116" s="16" t="s">
        <v>117</v>
      </c>
      <c r="C116" s="12" t="n">
        <v>312</v>
      </c>
      <c r="D116" s="14" t="n">
        <f aca="false">522*312</f>
        <v>162864</v>
      </c>
    </row>
    <row r="117" customFormat="false" ht="26.25" hidden="false" customHeight="true" outlineLevel="0" collapsed="false">
      <c r="A117" s="12" t="n">
        <f aca="false">1+A116</f>
        <v>108</v>
      </c>
      <c r="B117" s="16" t="s">
        <v>118</v>
      </c>
      <c r="C117" s="12" t="n">
        <v>10</v>
      </c>
      <c r="D117" s="14" t="n">
        <f aca="false">8496*10</f>
        <v>84960</v>
      </c>
    </row>
    <row r="118" customFormat="false" ht="18.75" hidden="false" customHeight="false" outlineLevel="0" collapsed="false">
      <c r="A118" s="12"/>
      <c r="B118" s="17" t="s">
        <v>119</v>
      </c>
      <c r="C118" s="12"/>
      <c r="D118" s="18" t="n">
        <f aca="false">SUM(D10:D117)</f>
        <v>1529498.68</v>
      </c>
    </row>
    <row r="119" customFormat="false" ht="18.75" hidden="false" customHeight="false" outlineLevel="0" collapsed="false">
      <c r="A119" s="19"/>
      <c r="B119" s="20"/>
      <c r="C119" s="19"/>
      <c r="D119" s="21"/>
    </row>
    <row r="120" customFormat="false" ht="18.75" hidden="false" customHeight="false" outlineLevel="0" collapsed="false">
      <c r="A120" s="19"/>
      <c r="B120" s="20"/>
      <c r="C120" s="19"/>
      <c r="D120" s="21"/>
    </row>
    <row r="121" customFormat="false" ht="18.75" hidden="false" customHeight="false" outlineLevel="0" collapsed="false">
      <c r="A121" s="19"/>
      <c r="B121" s="20"/>
      <c r="C121" s="19"/>
      <c r="D121" s="21"/>
    </row>
    <row r="122" customFormat="false" ht="18.75" hidden="false" customHeight="false" outlineLevel="0" collapsed="false">
      <c r="A122" s="0"/>
      <c r="B122" s="0"/>
      <c r="C122" s="0"/>
      <c r="D122" s="0"/>
    </row>
    <row r="123" customFormat="false" ht="18.75" hidden="false" customHeight="false" outlineLevel="0" collapsed="false">
      <c r="A123" s="0"/>
      <c r="B123" s="0"/>
      <c r="C123" s="0"/>
      <c r="D123" s="0"/>
    </row>
    <row r="124" customFormat="false" ht="18.75" hidden="false" customHeight="false" outlineLevel="0" collapsed="false">
      <c r="A124" s="22" t="s">
        <v>120</v>
      </c>
      <c r="B124" s="22"/>
      <c r="C124" s="22"/>
      <c r="D124" s="22"/>
    </row>
    <row r="125" customFormat="false" ht="41.25" hidden="false" customHeight="true" outlineLevel="0" collapsed="false">
      <c r="A125" s="23" t="s">
        <v>121</v>
      </c>
      <c r="B125" s="23"/>
      <c r="C125" s="23"/>
      <c r="D125" s="23"/>
    </row>
    <row r="126" customFormat="false" ht="18.75" hidden="false" customHeight="false" outlineLevel="0" collapsed="false">
      <c r="A126" s="0"/>
      <c r="B126" s="0"/>
      <c r="C126" s="0"/>
      <c r="D126" s="0"/>
    </row>
    <row r="127" customFormat="false" ht="56.25" hidden="false" customHeight="false" outlineLevel="0" collapsed="false">
      <c r="A127" s="16" t="s">
        <v>7</v>
      </c>
      <c r="B127" s="10" t="s">
        <v>8</v>
      </c>
      <c r="C127" s="11" t="s">
        <v>9</v>
      </c>
      <c r="D127" s="10" t="s">
        <v>10</v>
      </c>
    </row>
    <row r="128" customFormat="false" ht="18.75" hidden="false" customHeight="false" outlineLevel="0" collapsed="false">
      <c r="A128" s="12" t="n">
        <v>1</v>
      </c>
      <c r="B128" s="12" t="s">
        <v>122</v>
      </c>
      <c r="C128" s="12" t="n">
        <v>1</v>
      </c>
      <c r="D128" s="12" t="n">
        <v>275</v>
      </c>
    </row>
    <row r="129" customFormat="false" ht="18.75" hidden="false" customHeight="false" outlineLevel="0" collapsed="false">
      <c r="A129" s="12" t="n">
        <f aca="false">1+A128</f>
        <v>2</v>
      </c>
      <c r="B129" s="12" t="s">
        <v>123</v>
      </c>
      <c r="C129" s="12" t="n">
        <v>17</v>
      </c>
      <c r="D129" s="12" t="n">
        <v>5017.3</v>
      </c>
    </row>
    <row r="130" customFormat="false" ht="18.75" hidden="false" customHeight="false" outlineLevel="0" collapsed="false">
      <c r="A130" s="12" t="n">
        <f aca="false">1+A129</f>
        <v>3</v>
      </c>
      <c r="B130" s="12" t="s">
        <v>124</v>
      </c>
      <c r="C130" s="12" t="n">
        <v>1</v>
      </c>
      <c r="D130" s="12" t="n">
        <v>297</v>
      </c>
    </row>
    <row r="131" customFormat="false" ht="18.75" hidden="false" customHeight="false" outlineLevel="0" collapsed="false">
      <c r="A131" s="12" t="n">
        <f aca="false">1+A130</f>
        <v>4</v>
      </c>
      <c r="B131" s="12" t="s">
        <v>125</v>
      </c>
      <c r="C131" s="12" t="n">
        <v>1</v>
      </c>
      <c r="D131" s="12" t="n">
        <v>183.6</v>
      </c>
    </row>
    <row r="132" customFormat="false" ht="18.75" hidden="false" customHeight="false" outlineLevel="0" collapsed="false">
      <c r="A132" s="12" t="n">
        <f aca="false">1+A131</f>
        <v>5</v>
      </c>
      <c r="B132" s="12" t="s">
        <v>126</v>
      </c>
      <c r="C132" s="12" t="n">
        <v>4</v>
      </c>
      <c r="D132" s="12" t="n">
        <f aca="false">93*4</f>
        <v>372</v>
      </c>
    </row>
    <row r="133" customFormat="false" ht="18.75" hidden="false" customHeight="false" outlineLevel="0" collapsed="false">
      <c r="A133" s="12" t="n">
        <f aca="false">1+A132</f>
        <v>6</v>
      </c>
      <c r="B133" s="12" t="s">
        <v>127</v>
      </c>
      <c r="C133" s="12" t="n">
        <v>1</v>
      </c>
      <c r="D133" s="12" t="n">
        <v>2</v>
      </c>
    </row>
    <row r="134" customFormat="false" ht="18.75" hidden="false" customHeight="false" outlineLevel="0" collapsed="false">
      <c r="A134" s="12" t="n">
        <f aca="false">1+A133</f>
        <v>7</v>
      </c>
      <c r="B134" s="12" t="s">
        <v>128</v>
      </c>
      <c r="C134" s="12" t="n">
        <v>1</v>
      </c>
      <c r="D134" s="12" t="n">
        <v>160</v>
      </c>
    </row>
    <row r="135" customFormat="false" ht="18.75" hidden="false" customHeight="false" outlineLevel="0" collapsed="false">
      <c r="A135" s="12" t="n">
        <f aca="false">1+A134</f>
        <v>8</v>
      </c>
      <c r="B135" s="12" t="s">
        <v>129</v>
      </c>
      <c r="C135" s="12" t="n">
        <v>1</v>
      </c>
      <c r="D135" s="12" t="n">
        <v>196</v>
      </c>
    </row>
    <row r="136" customFormat="false" ht="18.75" hidden="false" customHeight="false" outlineLevel="0" collapsed="false">
      <c r="A136" s="12" t="n">
        <f aca="false">1+A135</f>
        <v>9</v>
      </c>
      <c r="B136" s="12" t="s">
        <v>130</v>
      </c>
      <c r="C136" s="12" t="n">
        <v>1</v>
      </c>
      <c r="D136" s="12" t="n">
        <v>136.32</v>
      </c>
    </row>
    <row r="137" customFormat="false" ht="18.75" hidden="false" customHeight="false" outlineLevel="0" collapsed="false">
      <c r="A137" s="12" t="n">
        <f aca="false">1+A136</f>
        <v>10</v>
      </c>
      <c r="B137" s="12" t="s">
        <v>131</v>
      </c>
      <c r="C137" s="12" t="n">
        <v>3</v>
      </c>
      <c r="D137" s="12" t="n">
        <f aca="false">55*3</f>
        <v>165</v>
      </c>
    </row>
    <row r="138" customFormat="false" ht="18.75" hidden="false" customHeight="false" outlineLevel="0" collapsed="false">
      <c r="A138" s="12" t="n">
        <f aca="false">1+A137</f>
        <v>11</v>
      </c>
      <c r="B138" s="12" t="s">
        <v>132</v>
      </c>
      <c r="C138" s="12" t="n">
        <v>6</v>
      </c>
      <c r="D138" s="12" t="n">
        <f aca="false">55*6</f>
        <v>330</v>
      </c>
    </row>
    <row r="139" customFormat="false" ht="18.75" hidden="false" customHeight="false" outlineLevel="0" collapsed="false">
      <c r="A139" s="12" t="n">
        <f aca="false">1+A138</f>
        <v>12</v>
      </c>
      <c r="B139" s="12" t="s">
        <v>133</v>
      </c>
      <c r="C139" s="12" t="n">
        <v>1</v>
      </c>
      <c r="D139" s="12" t="n">
        <v>270</v>
      </c>
    </row>
    <row r="140" customFormat="false" ht="18.75" hidden="false" customHeight="false" outlineLevel="0" collapsed="false">
      <c r="A140" s="12" t="n">
        <f aca="false">1+A139</f>
        <v>13</v>
      </c>
      <c r="B140" s="12" t="s">
        <v>134</v>
      </c>
      <c r="C140" s="12" t="n">
        <v>1</v>
      </c>
      <c r="D140" s="12" t="n">
        <v>300</v>
      </c>
    </row>
    <row r="141" customFormat="false" ht="18.75" hidden="false" customHeight="false" outlineLevel="0" collapsed="false">
      <c r="A141" s="12" t="n">
        <f aca="false">1+A140</f>
        <v>14</v>
      </c>
      <c r="B141" s="12" t="s">
        <v>135</v>
      </c>
      <c r="C141" s="12" t="n">
        <v>1</v>
      </c>
      <c r="D141" s="12" t="n">
        <v>50</v>
      </c>
    </row>
    <row r="142" customFormat="false" ht="18.75" hidden="false" customHeight="false" outlineLevel="0" collapsed="false">
      <c r="A142" s="12" t="n">
        <f aca="false">1+A141</f>
        <v>15</v>
      </c>
      <c r="B142" s="12" t="s">
        <v>136</v>
      </c>
      <c r="C142" s="12" t="n">
        <v>1</v>
      </c>
      <c r="D142" s="12" t="n">
        <v>26.4</v>
      </c>
    </row>
    <row r="143" customFormat="false" ht="18.75" hidden="false" customHeight="false" outlineLevel="0" collapsed="false">
      <c r="A143" s="12" t="n">
        <f aca="false">1+A142</f>
        <v>16</v>
      </c>
      <c r="B143" s="12" t="s">
        <v>137</v>
      </c>
      <c r="C143" s="12" t="n">
        <v>1</v>
      </c>
      <c r="D143" s="12" t="n">
        <v>26.4</v>
      </c>
    </row>
    <row r="144" customFormat="false" ht="18.75" hidden="false" customHeight="false" outlineLevel="0" collapsed="false">
      <c r="A144" s="12" t="n">
        <f aca="false">1+A143</f>
        <v>17</v>
      </c>
      <c r="B144" s="12" t="s">
        <v>138</v>
      </c>
      <c r="C144" s="12" t="n">
        <v>1</v>
      </c>
      <c r="D144" s="12" t="n">
        <v>26.4</v>
      </c>
    </row>
    <row r="145" customFormat="false" ht="18.75" hidden="false" customHeight="false" outlineLevel="0" collapsed="false">
      <c r="A145" s="12" t="n">
        <f aca="false">1+A144</f>
        <v>18</v>
      </c>
      <c r="B145" s="12" t="s">
        <v>139</v>
      </c>
      <c r="C145" s="12" t="n">
        <v>1</v>
      </c>
      <c r="D145" s="12" t="n">
        <v>22.2</v>
      </c>
    </row>
    <row r="146" customFormat="false" ht="18.75" hidden="false" customHeight="false" outlineLevel="0" collapsed="false">
      <c r="A146" s="12" t="n">
        <f aca="false">1+A145</f>
        <v>19</v>
      </c>
      <c r="B146" s="12" t="s">
        <v>140</v>
      </c>
      <c r="C146" s="12" t="n">
        <v>2</v>
      </c>
      <c r="D146" s="12" t="n">
        <f aca="false">170*2</f>
        <v>340</v>
      </c>
    </row>
    <row r="147" customFormat="false" ht="18.75" hidden="false" customHeight="false" outlineLevel="0" collapsed="false">
      <c r="A147" s="12" t="n">
        <f aca="false">1+A146</f>
        <v>20</v>
      </c>
      <c r="B147" s="12" t="s">
        <v>141</v>
      </c>
      <c r="C147" s="12" t="n">
        <v>2</v>
      </c>
      <c r="D147" s="12" t="n">
        <f aca="false">40*2</f>
        <v>80</v>
      </c>
    </row>
    <row r="148" customFormat="false" ht="18.75" hidden="false" customHeight="false" outlineLevel="0" collapsed="false">
      <c r="A148" s="12" t="n">
        <f aca="false">1+A147</f>
        <v>21</v>
      </c>
      <c r="B148" s="12" t="s">
        <v>140</v>
      </c>
      <c r="C148" s="12" t="n">
        <v>2</v>
      </c>
      <c r="D148" s="12" t="n">
        <f aca="false">175*2</f>
        <v>350</v>
      </c>
    </row>
    <row r="149" customFormat="false" ht="18.75" hidden="false" customHeight="false" outlineLevel="0" collapsed="false">
      <c r="A149" s="12" t="n">
        <f aca="false">1+A148</f>
        <v>22</v>
      </c>
      <c r="B149" s="12" t="s">
        <v>142</v>
      </c>
      <c r="C149" s="12" t="n">
        <v>1</v>
      </c>
      <c r="D149" s="12" t="n">
        <v>230</v>
      </c>
    </row>
    <row r="150" customFormat="false" ht="18.75" hidden="false" customHeight="false" outlineLevel="0" collapsed="false">
      <c r="A150" s="12" t="n">
        <f aca="false">1+A149</f>
        <v>23</v>
      </c>
      <c r="B150" s="12" t="s">
        <v>143</v>
      </c>
      <c r="C150" s="12" t="n">
        <v>1</v>
      </c>
      <c r="D150" s="12" t="n">
        <v>58</v>
      </c>
    </row>
    <row r="151" customFormat="false" ht="18.75" hidden="false" customHeight="false" outlineLevel="0" collapsed="false">
      <c r="A151" s="12" t="n">
        <f aca="false">1+A150</f>
        <v>24</v>
      </c>
      <c r="B151" s="12" t="s">
        <v>144</v>
      </c>
      <c r="C151" s="12" t="n">
        <v>1</v>
      </c>
      <c r="D151" s="12" t="n">
        <v>58</v>
      </c>
    </row>
    <row r="152" customFormat="false" ht="18.75" hidden="false" customHeight="false" outlineLevel="0" collapsed="false">
      <c r="A152" s="12" t="n">
        <f aca="false">1+A151</f>
        <v>25</v>
      </c>
      <c r="B152" s="12" t="s">
        <v>145</v>
      </c>
      <c r="C152" s="12" t="n">
        <v>1</v>
      </c>
      <c r="D152" s="12" t="n">
        <v>95</v>
      </c>
    </row>
    <row r="153" customFormat="false" ht="18.75" hidden="false" customHeight="false" outlineLevel="0" collapsed="false">
      <c r="A153" s="12" t="n">
        <f aca="false">1+A152</f>
        <v>26</v>
      </c>
      <c r="B153" s="12" t="s">
        <v>146</v>
      </c>
      <c r="C153" s="12" t="n">
        <v>2</v>
      </c>
      <c r="D153" s="12" t="n">
        <f aca="false">2*34</f>
        <v>68</v>
      </c>
    </row>
    <row r="154" customFormat="false" ht="18.75" hidden="false" customHeight="false" outlineLevel="0" collapsed="false">
      <c r="A154" s="12" t="n">
        <f aca="false">1+A153</f>
        <v>27</v>
      </c>
      <c r="B154" s="12" t="s">
        <v>147</v>
      </c>
      <c r="C154" s="12" t="n">
        <v>1</v>
      </c>
      <c r="D154" s="12" t="n">
        <v>215.16</v>
      </c>
    </row>
    <row r="155" customFormat="false" ht="18.75" hidden="false" customHeight="false" outlineLevel="0" collapsed="false">
      <c r="A155" s="12" t="n">
        <f aca="false">1+A154</f>
        <v>28</v>
      </c>
      <c r="B155" s="12" t="s">
        <v>148</v>
      </c>
      <c r="C155" s="12" t="n">
        <v>2</v>
      </c>
      <c r="D155" s="12" t="n">
        <f aca="false">105*2</f>
        <v>210</v>
      </c>
    </row>
    <row r="156" customFormat="false" ht="18.75" hidden="false" customHeight="false" outlineLevel="0" collapsed="false">
      <c r="A156" s="12" t="n">
        <f aca="false">1+A155</f>
        <v>29</v>
      </c>
      <c r="B156" s="12" t="s">
        <v>149</v>
      </c>
      <c r="C156" s="12" t="n">
        <v>1</v>
      </c>
      <c r="D156" s="12" t="n">
        <v>528</v>
      </c>
    </row>
    <row r="157" customFormat="false" ht="18.75" hidden="false" customHeight="false" outlineLevel="0" collapsed="false">
      <c r="A157" s="12" t="n">
        <f aca="false">1+A156</f>
        <v>30</v>
      </c>
      <c r="B157" s="12" t="s">
        <v>150</v>
      </c>
      <c r="C157" s="12" t="n">
        <v>1</v>
      </c>
      <c r="D157" s="12" t="n">
        <v>1319</v>
      </c>
    </row>
    <row r="158" customFormat="false" ht="18.75" hidden="false" customHeight="false" outlineLevel="0" collapsed="false">
      <c r="A158" s="12" t="n">
        <f aca="false">1+A157</f>
        <v>31</v>
      </c>
      <c r="B158" s="12" t="s">
        <v>151</v>
      </c>
      <c r="C158" s="12" t="n">
        <v>1</v>
      </c>
      <c r="D158" s="12" t="n">
        <v>325</v>
      </c>
    </row>
    <row r="159" customFormat="false" ht="18.75" hidden="false" customHeight="false" outlineLevel="0" collapsed="false">
      <c r="A159" s="12"/>
      <c r="B159" s="24" t="s">
        <v>119</v>
      </c>
      <c r="C159" s="12"/>
      <c r="D159" s="25" t="n">
        <f aca="false">SUM(D128:D158)</f>
        <v>11731.78</v>
      </c>
    </row>
    <row r="162" customFormat="false" ht="81" hidden="false" customHeight="true" outlineLevel="0" collapsed="false"/>
  </sheetData>
  <mergeCells count="10">
    <mergeCell ref="A1:D1"/>
    <mergeCell ref="A2:D2"/>
    <mergeCell ref="A3:D3"/>
    <mergeCell ref="A4:D4"/>
    <mergeCell ref="A5:D5"/>
    <mergeCell ref="A6:D6"/>
    <mergeCell ref="A7:D7"/>
    <mergeCell ref="A8:D8"/>
    <mergeCell ref="A124:D124"/>
    <mergeCell ref="A125:D125"/>
  </mergeCells>
  <printOptions headings="false" gridLines="false" gridLinesSet="true" horizontalCentered="false" verticalCentered="false"/>
  <pageMargins left="0.708333333333333" right="0.315277777777778" top="0.354166666666667" bottom="0.35416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2018-09-13T16:01:59Z</dcterms:created>
  <dc:creator>Користувач Windows</dc:creator>
  <dc:language>en-US</dc:language>
  <cp:lastModifiedBy>Користувач Windows</cp:lastModifiedBy>
  <cp:lastPrinted>2018-12-29T07:26:55Z</cp:lastPrinted>
  <dcterms:modified xsi:type="dcterms:W3CDTF">2018-12-29T08:49:51Z</dcterms:modified>
  <cp:revision>0</cp:revision>
</cp:coreProperties>
</file>